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nh muc XMC\"/>
    </mc:Choice>
  </mc:AlternateContent>
  <bookViews>
    <workbookView xWindow="30" yWindow="0" windowWidth="23220" windowHeight="12210"/>
  </bookViews>
  <sheets>
    <sheet name="PA1" sheetId="1" r:id="rId1"/>
    <sheet name="Sheet1" sheetId="2" r:id="rId2"/>
    <sheet name="Sheet2" sheetId="3" r:id="rId3"/>
  </sheets>
  <definedNames>
    <definedName name="_xlnm.Print_Area" localSheetId="0">'PA1'!$A$1:$G$15</definedName>
    <definedName name="_xlnm.Print_Titles" localSheetId="0">'PA1'!$1:$4</definedName>
  </definedNames>
  <calcPr calcId="162913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6" i="1"/>
  <c r="G7" i="1"/>
  <c r="G8" i="1"/>
  <c r="G9" i="1"/>
  <c r="G10" i="1"/>
  <c r="G5" i="1" s="1"/>
  <c r="G11" i="1"/>
  <c r="G12" i="1"/>
  <c r="G6" i="1"/>
  <c r="F7" i="1"/>
  <c r="F8" i="1"/>
  <c r="F9" i="1"/>
  <c r="F10" i="1"/>
  <c r="F11" i="1"/>
  <c r="F12" i="1"/>
  <c r="F6" i="1"/>
  <c r="E7" i="1"/>
  <c r="E8" i="1"/>
  <c r="E9" i="1"/>
  <c r="E10" i="1"/>
  <c r="E11" i="1"/>
  <c r="E12" i="1"/>
  <c r="E6" i="1"/>
  <c r="E5" i="1"/>
  <c r="H12" i="1"/>
  <c r="H11" i="1"/>
  <c r="H10" i="1"/>
  <c r="H9" i="1"/>
  <c r="H8" i="1"/>
  <c r="H7" i="1"/>
  <c r="H6" i="1"/>
  <c r="F5" i="1" l="1"/>
  <c r="C8" i="3"/>
  <c r="D5" i="1" l="1"/>
  <c r="G14" i="1" l="1"/>
  <c r="G13" i="1" s="1"/>
  <c r="F14" i="1"/>
  <c r="F13" i="1" s="1"/>
  <c r="E14" i="1"/>
  <c r="E13" i="1" s="1"/>
  <c r="D14" i="1" l="1"/>
  <c r="D13" i="1" l="1"/>
</calcChain>
</file>

<file path=xl/sharedStrings.xml><?xml version="1.0" encoding="utf-8"?>
<sst xmlns="http://schemas.openxmlformats.org/spreadsheetml/2006/main" count="16" uniqueCount="16">
  <si>
    <t>Tổng số</t>
  </si>
  <si>
    <t>Nhóm 0132: Chi thường xuyên khác</t>
  </si>
  <si>
    <t>Chi khác</t>
  </si>
  <si>
    <t xml:space="preserve">Nội dung   </t>
  </si>
  <si>
    <t>TT</t>
  </si>
  <si>
    <t xml:space="preserve">KHÁI TOÁN KINH PHÍ </t>
  </si>
  <si>
    <t>( Kèm theo mức chi hỗ trợ học phẩm cho học viên học các lớp xóa mù chữ trên địa bàn tỉnh Điện Biên)</t>
  </si>
  <si>
    <t xml:space="preserve">Vở ô ly 48 trang (8.000 đ/ quyển) </t>
  </si>
  <si>
    <t>Bút bi (4.300 đ/quyển)</t>
  </si>
  <si>
    <t>Bút chì đen (2.700 đ/cái</t>
  </si>
  <si>
    <t>Hộp chì màu (35.000 đ/hộp)</t>
  </si>
  <si>
    <t>Tẩy (5.500 đ/ cái)</t>
  </si>
  <si>
    <t>Thước kẻ 20 cm (4.000 đ/cái)</t>
  </si>
  <si>
    <t>Cập học sinh (175.000 đ/cái)</t>
  </si>
  <si>
    <t>Tổng cộng</t>
  </si>
  <si>
    <t>Đơn vị tính: Triệu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</si>
</sst>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00"/>
    <numFmt numFmtId="165" formatCode="_(* #,##0.00_);_(* \(#,##0.00\);_(* &quot;-&quot;_);_(@_)"/>
  </numFmts>
  <fonts count="11" x14ac:knownFonts="1">
    <font>
      <sz val="14"/>
      <name val=".VnTime"/>
      <family val="2"/>
    </font>
    <font>
      <sz val="14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sz val="10"/>
      <name val="Arial"/>
      <family val="2"/>
    </font>
    <font>
      <sz val="8"/>
      <name val=".VnTime"/>
      <family val="2"/>
    </font>
    <font>
      <sz val="11"/>
      <name val="Times New Roman"/>
      <family val="1"/>
    </font>
    <font>
      <i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7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164" fontId="3" fillId="2" borderId="2" xfId="0" applyNumberFormat="1" applyFont="1" applyFill="1" applyBorder="1"/>
    <xf numFmtId="0" fontId="3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/>
    <xf numFmtId="43" fontId="9" fillId="2" borderId="2" xfId="2" applyFont="1" applyFill="1" applyBorder="1"/>
    <xf numFmtId="165" fontId="0" fillId="0" borderId="0" xfId="3" applyNumberFormat="1" applyFont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/>
    <xf numFmtId="0" fontId="2" fillId="2" borderId="3" xfId="0" applyFont="1" applyFill="1" applyBorder="1" applyAlignment="1">
      <alignment horizontal="left" vertical="center" wrapText="1"/>
    </xf>
    <xf numFmtId="43" fontId="5" fillId="2" borderId="3" xfId="2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43" fontId="2" fillId="2" borderId="1" xfId="2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/>
    <xf numFmtId="43" fontId="3" fillId="2" borderId="1" xfId="2" applyFont="1" applyFill="1" applyBorder="1"/>
    <xf numFmtId="43" fontId="2" fillId="2" borderId="1" xfId="2" applyNumberFormat="1" applyFont="1" applyFill="1" applyBorder="1"/>
    <xf numFmtId="43" fontId="3" fillId="2" borderId="1" xfId="2" applyNumberFormat="1" applyFont="1" applyFill="1" applyBorder="1"/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</cellXfs>
  <cellStyles count="4">
    <cellStyle name="Bình thường 2" xfId="1"/>
    <cellStyle name="Comma" xfId="2" builtinId="3"/>
    <cellStyle name="Comma [0]" xfId="3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zoomScaleSheetLayoutView="83" workbookViewId="0">
      <selection activeCell="E4" sqref="E4"/>
    </sheetView>
  </sheetViews>
  <sheetFormatPr defaultColWidth="8.796875" defaultRowHeight="15.75" x14ac:dyDescent="0.25"/>
  <cols>
    <col min="1" max="1" width="3.3984375" style="5" customWidth="1"/>
    <col min="2" max="2" width="6.19921875" style="1" hidden="1" customWidth="1"/>
    <col min="3" max="3" width="37" style="1" customWidth="1"/>
    <col min="4" max="4" width="8.3984375" style="1" customWidth="1"/>
    <col min="5" max="5" width="13" style="1" customWidth="1"/>
    <col min="6" max="6" width="12.5" style="1" customWidth="1"/>
    <col min="7" max="7" width="10.19921875" style="1" customWidth="1"/>
    <col min="8" max="8" width="11.3984375" style="1" customWidth="1"/>
    <col min="9" max="9" width="3.3984375" style="1" customWidth="1"/>
    <col min="10" max="10" width="11.8984375" style="1" customWidth="1"/>
    <col min="11" max="11" width="9" style="1" bestFit="1" customWidth="1"/>
    <col min="12" max="16384" width="8.796875" style="1"/>
  </cols>
  <sheetData>
    <row r="1" spans="1:10" x14ac:dyDescent="0.25">
      <c r="A1" s="23" t="s">
        <v>5</v>
      </c>
      <c r="B1" s="23"/>
      <c r="C1" s="23"/>
      <c r="D1" s="23"/>
      <c r="E1" s="23"/>
      <c r="F1" s="23"/>
      <c r="G1" s="23"/>
    </row>
    <row r="2" spans="1:10" ht="36" customHeight="1" x14ac:dyDescent="0.3">
      <c r="A2" s="24" t="s">
        <v>6</v>
      </c>
      <c r="B2" s="24"/>
      <c r="C2" s="24"/>
      <c r="D2" s="24"/>
      <c r="E2" s="24"/>
      <c r="F2" s="24"/>
      <c r="G2" s="24"/>
    </row>
    <row r="3" spans="1:10" ht="17.45" customHeight="1" x14ac:dyDescent="0.25">
      <c r="F3" s="1" t="s">
        <v>15</v>
      </c>
    </row>
    <row r="4" spans="1:10" ht="51" customHeight="1" x14ac:dyDescent="0.25">
      <c r="A4" s="2" t="s">
        <v>4</v>
      </c>
      <c r="B4" s="2"/>
      <c r="C4" s="2" t="s">
        <v>3</v>
      </c>
      <c r="D4" s="2" t="s">
        <v>0</v>
      </c>
      <c r="E4" s="2">
        <v>2023</v>
      </c>
      <c r="F4" s="2">
        <v>2024</v>
      </c>
      <c r="G4" s="2">
        <v>2025</v>
      </c>
    </row>
    <row r="5" spans="1:10" s="3" customFormat="1" ht="27.6" customHeight="1" x14ac:dyDescent="0.25">
      <c r="A5" s="14"/>
      <c r="B5" s="15"/>
      <c r="C5" s="3" t="s">
        <v>14</v>
      </c>
      <c r="D5" s="21">
        <f>SUM(E5:G5)</f>
        <v>1528.2710999999999</v>
      </c>
      <c r="E5" s="16">
        <f>SUM(E6:E12)</f>
        <v>636.39870000000008</v>
      </c>
      <c r="F5" s="16">
        <f t="shared" ref="F5:G5" si="0">SUM(F6:F12)</f>
        <v>581.54549999999995</v>
      </c>
      <c r="G5" s="16">
        <f t="shared" si="0"/>
        <v>310.32689999999997</v>
      </c>
    </row>
    <row r="6" spans="1:10" ht="25.15" customHeight="1" x14ac:dyDescent="0.25">
      <c r="A6" s="17">
        <v>1</v>
      </c>
      <c r="B6" s="18"/>
      <c r="C6" s="19" t="s">
        <v>7</v>
      </c>
      <c r="D6" s="22">
        <f>E6+F6+G6</f>
        <v>722.16</v>
      </c>
      <c r="E6" s="20">
        <f>$J$6*H6*I6</f>
        <v>300.72000000000003</v>
      </c>
      <c r="F6" s="20">
        <f>$J$7*H6*I6</f>
        <v>274.8</v>
      </c>
      <c r="G6" s="20">
        <f>$J$8*H6*I6</f>
        <v>146.63999999999999</v>
      </c>
      <c r="H6" s="1">
        <f>8000/1000000</f>
        <v>8.0000000000000002E-3</v>
      </c>
      <c r="I6" s="1">
        <v>30</v>
      </c>
      <c r="J6" s="1">
        <v>1253</v>
      </c>
    </row>
    <row r="7" spans="1:10" ht="25.15" customHeight="1" x14ac:dyDescent="0.25">
      <c r="A7" s="17">
        <v>2</v>
      </c>
      <c r="B7" s="18"/>
      <c r="C7" s="19" t="s">
        <v>8</v>
      </c>
      <c r="D7" s="22">
        <f t="shared" ref="D7:D12" si="1">E7+F7+G7</f>
        <v>129.387</v>
      </c>
      <c r="E7" s="20">
        <f t="shared" ref="E7:E12" si="2">$J$6*H7*I7</f>
        <v>53.879000000000005</v>
      </c>
      <c r="F7" s="20">
        <f t="shared" ref="F7:F12" si="3">$J$7*H7*I7</f>
        <v>49.234999999999999</v>
      </c>
      <c r="G7" s="20">
        <f t="shared" ref="G7:G12" si="4">$J$8*H7*I7</f>
        <v>26.273</v>
      </c>
      <c r="H7" s="1">
        <f>4300/1000000</f>
        <v>4.3E-3</v>
      </c>
      <c r="I7" s="1">
        <v>10</v>
      </c>
      <c r="J7" s="1">
        <v>1145</v>
      </c>
    </row>
    <row r="8" spans="1:10" ht="25.15" customHeight="1" x14ac:dyDescent="0.25">
      <c r="A8" s="17">
        <v>3</v>
      </c>
      <c r="B8" s="18"/>
      <c r="C8" s="19" t="s">
        <v>9</v>
      </c>
      <c r="D8" s="22">
        <f t="shared" si="1"/>
        <v>16.248600000000003</v>
      </c>
      <c r="E8" s="20">
        <f t="shared" si="2"/>
        <v>6.7662000000000004</v>
      </c>
      <c r="F8" s="20">
        <f t="shared" si="3"/>
        <v>6.1830000000000007</v>
      </c>
      <c r="G8" s="20">
        <f t="shared" si="4"/>
        <v>3.2994000000000003</v>
      </c>
      <c r="H8" s="1">
        <f>2700/1000000</f>
        <v>2.7000000000000001E-3</v>
      </c>
      <c r="I8" s="1">
        <v>2</v>
      </c>
      <c r="J8" s="1">
        <v>611</v>
      </c>
    </row>
    <row r="9" spans="1:10" ht="25.15" customHeight="1" x14ac:dyDescent="0.25">
      <c r="A9" s="17">
        <v>4</v>
      </c>
      <c r="B9" s="18"/>
      <c r="C9" s="19" t="s">
        <v>10</v>
      </c>
      <c r="D9" s="22">
        <f t="shared" si="1"/>
        <v>105.31500000000001</v>
      </c>
      <c r="E9" s="20">
        <f t="shared" si="2"/>
        <v>43.855000000000004</v>
      </c>
      <c r="F9" s="20">
        <f t="shared" si="3"/>
        <v>40.075000000000003</v>
      </c>
      <c r="G9" s="20">
        <f t="shared" si="4"/>
        <v>21.385000000000002</v>
      </c>
      <c r="H9" s="1">
        <f>35000/1000000</f>
        <v>3.5000000000000003E-2</v>
      </c>
      <c r="I9" s="1">
        <v>1</v>
      </c>
    </row>
    <row r="10" spans="1:10" ht="25.15" customHeight="1" x14ac:dyDescent="0.25">
      <c r="A10" s="17">
        <v>5</v>
      </c>
      <c r="B10" s="18"/>
      <c r="C10" s="19" t="s">
        <v>11</v>
      </c>
      <c r="D10" s="22">
        <f t="shared" si="1"/>
        <v>16.549499999999998</v>
      </c>
      <c r="E10" s="20">
        <f t="shared" si="2"/>
        <v>6.8914999999999997</v>
      </c>
      <c r="F10" s="20">
        <f t="shared" si="3"/>
        <v>6.2974999999999994</v>
      </c>
      <c r="G10" s="20">
        <f t="shared" si="4"/>
        <v>3.3604999999999996</v>
      </c>
      <c r="H10" s="1">
        <f>5500/1000000</f>
        <v>5.4999999999999997E-3</v>
      </c>
      <c r="I10" s="1">
        <v>1</v>
      </c>
    </row>
    <row r="11" spans="1:10" ht="25.15" customHeight="1" x14ac:dyDescent="0.25">
      <c r="A11" s="17">
        <v>6</v>
      </c>
      <c r="B11" s="18"/>
      <c r="C11" s="19" t="s">
        <v>12</v>
      </c>
      <c r="D11" s="22">
        <f t="shared" si="1"/>
        <v>12.036000000000001</v>
      </c>
      <c r="E11" s="20">
        <f t="shared" si="2"/>
        <v>5.0120000000000005</v>
      </c>
      <c r="F11" s="20">
        <f t="shared" si="3"/>
        <v>4.58</v>
      </c>
      <c r="G11" s="20">
        <f t="shared" si="4"/>
        <v>2.444</v>
      </c>
      <c r="H11" s="1">
        <f>4000/1000000</f>
        <v>4.0000000000000001E-3</v>
      </c>
      <c r="I11" s="1">
        <v>1</v>
      </c>
    </row>
    <row r="12" spans="1:10" ht="25.15" customHeight="1" x14ac:dyDescent="0.25">
      <c r="A12" s="17">
        <v>7</v>
      </c>
      <c r="B12" s="18"/>
      <c r="C12" s="19" t="s">
        <v>13</v>
      </c>
      <c r="D12" s="22">
        <f t="shared" si="1"/>
        <v>526.57499999999993</v>
      </c>
      <c r="E12" s="20">
        <f t="shared" si="2"/>
        <v>219.27499999999998</v>
      </c>
      <c r="F12" s="20">
        <f t="shared" si="3"/>
        <v>200.375</v>
      </c>
      <c r="G12" s="20">
        <f t="shared" si="4"/>
        <v>106.925</v>
      </c>
      <c r="H12" s="1">
        <f>175000/1000000</f>
        <v>0.17499999999999999</v>
      </c>
      <c r="I12" s="1">
        <v>1</v>
      </c>
    </row>
    <row r="13" spans="1:10" hidden="1" x14ac:dyDescent="0.25">
      <c r="A13" s="10"/>
      <c r="B13" s="11"/>
      <c r="C13" s="12" t="s">
        <v>1</v>
      </c>
      <c r="D13" s="13">
        <f>SUM(E13:G13)</f>
        <v>0</v>
      </c>
      <c r="E13" s="13">
        <f t="shared" ref="E13:G13" si="5">E14</f>
        <v>0</v>
      </c>
      <c r="F13" s="13">
        <f t="shared" si="5"/>
        <v>0</v>
      </c>
      <c r="G13" s="13">
        <f t="shared" si="5"/>
        <v>0</v>
      </c>
    </row>
    <row r="14" spans="1:10" hidden="1" x14ac:dyDescent="0.25">
      <c r="A14" s="6"/>
      <c r="B14" s="4">
        <v>7750</v>
      </c>
      <c r="C14" s="7" t="s">
        <v>2</v>
      </c>
      <c r="D14" s="8">
        <f>SUM(E14:G14)</f>
        <v>0</v>
      </c>
      <c r="E14" s="8">
        <f t="shared" ref="E14:G14" si="6">SUM(E15:E15)</f>
        <v>0</v>
      </c>
      <c r="F14" s="8">
        <f t="shared" si="6"/>
        <v>0</v>
      </c>
      <c r="G14" s="8">
        <f t="shared" si="6"/>
        <v>0</v>
      </c>
    </row>
  </sheetData>
  <mergeCells count="2">
    <mergeCell ref="A1:G1"/>
    <mergeCell ref="A2:G2"/>
  </mergeCells>
  <phoneticPr fontId="8" type="noConversion"/>
  <pageMargins left="0.26" right="0.25" top="0.75" bottom="0.28999999999999998" header="0.5" footer="0.2"/>
  <pageSetup paperSize="9" scale="85" orientation="landscape" r:id="rId1"/>
  <headerFooter alignWithMargins="0">
    <oddHeader>&amp;CPage &amp;P of &amp;N</oddHead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D8"/>
  <sheetViews>
    <sheetView workbookViewId="0">
      <selection activeCell="D11" sqref="D11"/>
    </sheetView>
  </sheetViews>
  <sheetFormatPr defaultColWidth="8.69921875" defaultRowHeight="18" x14ac:dyDescent="0.25"/>
  <cols>
    <col min="1" max="2" width="8.69921875" style="9"/>
    <col min="3" max="3" width="11.19921875" style="9" customWidth="1"/>
    <col min="4" max="16384" width="8.69921875" style="9"/>
  </cols>
  <sheetData>
    <row r="6" spans="3:4" x14ac:dyDescent="0.25">
      <c r="C6" s="9">
        <v>100</v>
      </c>
      <c r="D6" s="9">
        <v>30</v>
      </c>
    </row>
    <row r="7" spans="3:4" x14ac:dyDescent="0.25">
      <c r="D7" s="9">
        <v>5</v>
      </c>
    </row>
    <row r="8" spans="3:4" x14ac:dyDescent="0.25">
      <c r="C8" s="9">
        <f>D7*100/30</f>
        <v>16.666666666666668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PA1</vt:lpstr>
      <vt:lpstr>Sheet1</vt:lpstr>
      <vt:lpstr>Sheet2</vt:lpstr>
      <vt:lpstr>'PA1'!Print_Area</vt:lpstr>
      <vt:lpstr>'PA1'!Print_Titles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WINNER</dc:creator>
  <cp:lastModifiedBy>Admin</cp:lastModifiedBy>
  <cp:lastPrinted>2023-05-09T07:49:01Z</cp:lastPrinted>
  <dcterms:created xsi:type="dcterms:W3CDTF">2019-10-14T03:21:58Z</dcterms:created>
  <dcterms:modified xsi:type="dcterms:W3CDTF">2023-08-25T04:29:18Z</dcterms:modified>
</cp:coreProperties>
</file>